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K11" i="1" l="1"/>
  <c r="N11" i="1" l="1"/>
  <c r="Q8" i="1" l="1"/>
  <c r="T8" i="1" l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<sst xmlns="http://schemas.openxmlformats.org/spreadsheetml/2006/main" count="37" uniqueCount="37">
  <si>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</si>
  <si>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</si>
  <si>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</si>
  <si>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</si>
  <si>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</si>
  <si>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</si>
  <si>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</si>
  <si>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</si>
  <si>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</si>
  <si>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</si>
  <si>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</si>
  <si>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</si>
  <si>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</si>
  <si>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</si>
  <si>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</si>
  <si>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</si>
  <si>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</si>
  <si>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</si>
  <si>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</si>
  <si>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</si>
  <si>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</si>
  <si>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</si>
  <si>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</si>
  <si>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</si>
  <si>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</si>
  <si>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</si>
  <si>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</si>
  <si>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</si>
  <si>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</si>
  <si>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</si>
  <si>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</si>
  <si>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</si>
  <si>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</si>
  <si>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</si>
  <si>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 xml:space="preserve">Премія </t>
  </si>
  <si>
    <t>За жовтень 2025 року</t>
  </si>
  <si>
    <t>Перерахунок за минулі періоди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</si>
</sst>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31" fillId="0" borderId="15" xfId="0" applyFont="1" applyBorder="1" applyAlignment="1">
      <alignment horizontal="center" vertical="center" textRotation="90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4" zoomScale="120" zoomScaleNormal="120" zoomScaleSheetLayoutView="100" workbookViewId="0">
      <selection activeCell="O9" sqref="O9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11"/>
    </row>
    <row r="2" spans="1:26" ht="39" customHeight="1" x14ac:dyDescent="0.25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5"/>
    </row>
    <row r="3" spans="1:26" ht="24.75" customHeight="1" x14ac:dyDescent="0.25">
      <c r="A3" s="8"/>
      <c r="B3" s="8"/>
      <c r="C3" s="8"/>
      <c r="D3" s="8"/>
      <c r="E3" s="8"/>
      <c r="F3" s="27" t="s">
        <v>24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7" t="s">
        <v>35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8" t="s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"/>
      <c r="Z5" s="8"/>
    </row>
    <row r="6" spans="1:26" ht="15" customHeight="1" x14ac:dyDescent="0.25">
      <c r="A6" s="29"/>
      <c r="B6" s="2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1" t="s">
        <v>2</v>
      </c>
      <c r="C7" s="22"/>
      <c r="D7" s="6" t="s">
        <v>3</v>
      </c>
      <c r="E7" s="23" t="s">
        <v>14</v>
      </c>
      <c r="F7" s="24"/>
      <c r="G7" s="9" t="s">
        <v>11</v>
      </c>
      <c r="H7" s="9" t="s">
        <v>12</v>
      </c>
      <c r="I7" s="9" t="s">
        <v>13</v>
      </c>
      <c r="J7" s="9" t="s">
        <v>33</v>
      </c>
      <c r="K7" s="31" t="s">
        <v>36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34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5" t="s">
        <v>29</v>
      </c>
      <c r="C8" s="18"/>
      <c r="D8" s="10" t="s">
        <v>7</v>
      </c>
      <c r="E8" s="15">
        <v>20</v>
      </c>
      <c r="F8" s="16"/>
      <c r="G8" s="3">
        <v>22471.3</v>
      </c>
      <c r="H8" s="3">
        <v>434.78</v>
      </c>
      <c r="I8" s="3">
        <v>6741.39</v>
      </c>
      <c r="J8" s="3">
        <v>0</v>
      </c>
      <c r="K8" s="12">
        <v>-1908.22</v>
      </c>
      <c r="L8" s="3">
        <v>115.85</v>
      </c>
      <c r="M8" s="3">
        <v>0</v>
      </c>
      <c r="N8" s="3">
        <v>5982.88</v>
      </c>
      <c r="O8" s="3">
        <v>0</v>
      </c>
      <c r="P8" s="3">
        <v>6741.39</v>
      </c>
      <c r="Q8" s="3">
        <f>SUM(G8:P8)</f>
        <v>40579.369999999995</v>
      </c>
      <c r="R8" s="3">
        <v>11200</v>
      </c>
      <c r="S8" s="3">
        <f>ROUND((Q8)*0.18,2)</f>
        <v>7304.29</v>
      </c>
      <c r="T8" s="3">
        <f>ROUND((Q8)*5%,2)</f>
        <v>2028.97</v>
      </c>
      <c r="U8" s="3">
        <v>0</v>
      </c>
      <c r="V8" s="3">
        <v>0</v>
      </c>
      <c r="W8" s="3">
        <v>0</v>
      </c>
      <c r="X8" s="3">
        <f>SUM(R8:W8)</f>
        <v>20533.260000000002</v>
      </c>
      <c r="Y8" s="3">
        <f>Q8-X8</f>
        <v>20046.109999999993</v>
      </c>
    </row>
    <row r="9" spans="1:26" ht="99.75" customHeight="1" x14ac:dyDescent="0.25">
      <c r="A9" s="1">
        <v>2</v>
      </c>
      <c r="B9" s="13" t="s">
        <v>8</v>
      </c>
      <c r="C9" s="14"/>
      <c r="D9" s="10" t="s">
        <v>9</v>
      </c>
      <c r="E9" s="15">
        <v>23</v>
      </c>
      <c r="F9" s="16"/>
      <c r="G9" s="3">
        <v>24550</v>
      </c>
      <c r="H9" s="3">
        <v>700</v>
      </c>
      <c r="I9" s="3">
        <v>7365</v>
      </c>
      <c r="J9" s="3">
        <v>0</v>
      </c>
      <c r="K9" s="3">
        <v>0</v>
      </c>
      <c r="L9" s="3">
        <v>133.22999999999999</v>
      </c>
      <c r="M9" s="3">
        <v>0</v>
      </c>
      <c r="N9" s="3">
        <v>0</v>
      </c>
      <c r="O9" s="3">
        <v>0</v>
      </c>
      <c r="P9" s="3">
        <v>7365</v>
      </c>
      <c r="Q9" s="3">
        <f>SUM(G9:P9)</f>
        <v>40113.229999999996</v>
      </c>
      <c r="R9" s="3">
        <v>10900</v>
      </c>
      <c r="S9" s="3">
        <f>ROUND((Q9)*0.18,2)</f>
        <v>7220.38</v>
      </c>
      <c r="T9" s="3">
        <f>ROUND((Q9)*5%,2)</f>
        <v>2005.66</v>
      </c>
      <c r="U9" s="3">
        <v>0</v>
      </c>
      <c r="V9" s="3">
        <v>0</v>
      </c>
      <c r="W9" s="3">
        <v>0</v>
      </c>
      <c r="X9" s="3">
        <f>SUM(R9:W9)</f>
        <v>20126.04</v>
      </c>
      <c r="Y9" s="3">
        <f t="shared" ref="Y9:Y10" si="0">Q9-X9</f>
        <v>19987.189999999995</v>
      </c>
    </row>
    <row r="10" spans="1:26" ht="94.5" customHeight="1" x14ac:dyDescent="0.25">
      <c r="A10" s="1">
        <v>3</v>
      </c>
      <c r="B10" s="13" t="s">
        <v>20</v>
      </c>
      <c r="C10" s="14"/>
      <c r="D10" s="10" t="s">
        <v>19</v>
      </c>
      <c r="E10" s="15">
        <v>23</v>
      </c>
      <c r="F10" s="16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133.22999999999999</v>
      </c>
      <c r="M10" s="3">
        <v>15034.18</v>
      </c>
      <c r="N10" s="3">
        <v>0</v>
      </c>
      <c r="O10" s="3">
        <v>0</v>
      </c>
      <c r="P10" s="3">
        <v>7365</v>
      </c>
      <c r="Q10" s="3">
        <f>SUM(G10:P10)</f>
        <v>55247.41</v>
      </c>
      <c r="R10" s="3">
        <v>10900</v>
      </c>
      <c r="S10" s="3">
        <f>ROUND((Q10)*0.18,2)</f>
        <v>9944.5300000000007</v>
      </c>
      <c r="T10" s="3">
        <f t="shared" ref="T10" si="1">ROUND((Q10)*5%,2)</f>
        <v>2762.37</v>
      </c>
      <c r="U10" s="3">
        <v>0</v>
      </c>
      <c r="V10" s="3">
        <v>50</v>
      </c>
      <c r="W10" s="3">
        <v>11576.32</v>
      </c>
      <c r="X10" s="3">
        <f>SUM(R10:W10)</f>
        <v>35233.22</v>
      </c>
      <c r="Y10" s="3">
        <f t="shared" si="0"/>
        <v>20014.190000000002</v>
      </c>
    </row>
    <row r="11" spans="1:26" ht="22.5" customHeight="1" x14ac:dyDescent="0.25">
      <c r="A11" s="13" t="s">
        <v>6</v>
      </c>
      <c r="B11" s="17"/>
      <c r="C11" s="17"/>
      <c r="D11" s="18"/>
      <c r="E11" s="19" t="s">
        <v>10</v>
      </c>
      <c r="F11" s="20"/>
      <c r="G11" s="2">
        <f t="shared" ref="G11:Y11" si="2">SUM(G8:G10)</f>
        <v>71571.3</v>
      </c>
      <c r="H11" s="2">
        <f t="shared" si="2"/>
        <v>1934.78</v>
      </c>
      <c r="I11" s="2">
        <f t="shared" si="2"/>
        <v>21471.39</v>
      </c>
      <c r="J11" s="2">
        <f t="shared" si="2"/>
        <v>0</v>
      </c>
      <c r="K11" s="2">
        <f t="shared" si="2"/>
        <v>-1908.22</v>
      </c>
      <c r="L11" s="2">
        <f t="shared" si="2"/>
        <v>382.30999999999995</v>
      </c>
      <c r="M11" s="2">
        <f t="shared" si="2"/>
        <v>15034.18</v>
      </c>
      <c r="N11" s="2">
        <f t="shared" si="2"/>
        <v>5982.88</v>
      </c>
      <c r="O11" s="2">
        <f t="shared" si="2"/>
        <v>0</v>
      </c>
      <c r="P11" s="2">
        <f t="shared" si="2"/>
        <v>21471.39</v>
      </c>
      <c r="Q11" s="2">
        <f t="shared" si="2"/>
        <v>135940.01</v>
      </c>
      <c r="R11" s="2">
        <f t="shared" si="2"/>
        <v>33000</v>
      </c>
      <c r="S11" s="2">
        <f>SUM(S8:S10)</f>
        <v>24469.200000000001</v>
      </c>
      <c r="T11" s="2">
        <f t="shared" si="2"/>
        <v>6797</v>
      </c>
      <c r="U11" s="2">
        <f t="shared" si="2"/>
        <v>0</v>
      </c>
      <c r="V11" s="2">
        <f t="shared" si="2"/>
        <v>50</v>
      </c>
      <c r="W11" s="2">
        <f t="shared" si="2"/>
        <v>11576.32</v>
      </c>
      <c r="X11" s="2">
        <f t="shared" si="2"/>
        <v>75892.52</v>
      </c>
      <c r="Y11" s="2">
        <f t="shared" si="2"/>
        <v>60047.489999999991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2025-11-04T13:16:26Z</dcterms:modified>
</cp:coreProperties>
</file>